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045" activeTab="0"/>
  </bookViews>
  <sheets>
    <sheet name="CD ke toan ( CK )" sheetId="1" r:id="rId1"/>
    <sheet name="KQ SXKD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<sst xmlns="http://schemas.openxmlformats.org/spreadsheetml/2006/main" count="99" uniqueCount="87">
  <si>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B¸o c¸o tµi chÝnh tãm t¾t</t>
  </si>
  <si>
    <t>MÉu CBTT - 03</t>
  </si>
  <si>
    <t>I. B¶ng c©n ®èi kÕ to¸n</t>
  </si>
  <si>
    <t>STT</t>
  </si>
  <si>
    <t>Néi dung</t>
  </si>
  <si>
    <t>Sè d­ ®Çu kú</t>
  </si>
  <si>
    <t>Sè d­ cuèi kú</t>
  </si>
  <si>
    <t>I</t>
  </si>
  <si>
    <t xml:space="preserve">Tµi s¶n l­u ®éng vµ ®Çu t­ ng¾n h¹n </t>
  </si>
  <si>
    <t>II</t>
  </si>
  <si>
    <t>III</t>
  </si>
  <si>
    <t>IV</t>
  </si>
  <si>
    <t>V</t>
  </si>
  <si>
    <t>VI</t>
  </si>
  <si>
    <t xml:space="preserve">C¸c kho¶n ®Çu t­ tµi chÝnh ng¾n h¹n </t>
  </si>
  <si>
    <t xml:space="preserve">C¸c kho¶n ph¶i thu </t>
  </si>
  <si>
    <t>Hµng tån kho</t>
  </si>
  <si>
    <t xml:space="preserve">Tµi s¶n l­u ®éng kh¸c </t>
  </si>
  <si>
    <t>Tµi s¶n cè ®Þnh vµ ®Çu t­ tµi chÝnh dµi h¹n</t>
  </si>
  <si>
    <t>Tµi s¶n cè ®Þnh</t>
  </si>
  <si>
    <t xml:space="preserve"> -</t>
  </si>
  <si>
    <t xml:space="preserve">Nguyªn gi¸ tµi s¶n cè ®Þnh h÷u h×nh </t>
  </si>
  <si>
    <t xml:space="preserve">Gi¸ trÞ hao mßn luü kÕ TSC§ h÷u h×nh </t>
  </si>
  <si>
    <t xml:space="preserve">Nguyªn gi¸ TSC§ v« h×nh </t>
  </si>
  <si>
    <t xml:space="preserve">Gi¸ trÞ hao mßn luü kÕ TSC§ v« h×nh </t>
  </si>
  <si>
    <t xml:space="preserve">C¸c kho¶n ®Çu t­ tµi chÝnh dµi h¹n </t>
  </si>
  <si>
    <t xml:space="preserve">Chi phÝ XDCB dë dang </t>
  </si>
  <si>
    <t xml:space="preserve">C¸c kho¶n ký quü ký c­îc dµi h¹n </t>
  </si>
  <si>
    <t xml:space="preserve">Chi phÝ tr¶ tr­íc dµi h¹n </t>
  </si>
  <si>
    <t xml:space="preserve">C¸c chi phÝ kh¸c </t>
  </si>
  <si>
    <t>Tæng tµi s¶n</t>
  </si>
  <si>
    <t xml:space="preserve">Nî ph¶i tr¶ </t>
  </si>
  <si>
    <t xml:space="preserve">Nî ng¾n h¹n </t>
  </si>
  <si>
    <t xml:space="preserve">Nî dµi h¹n </t>
  </si>
  <si>
    <t xml:space="preserve">Nî kh¸c </t>
  </si>
  <si>
    <t xml:space="preserve">Nguån vèn chñ së h÷u </t>
  </si>
  <si>
    <t xml:space="preserve">Nguån vèn vµ quü </t>
  </si>
  <si>
    <t xml:space="preserve">Nguån vèn kinh doanh </t>
  </si>
  <si>
    <t>Cæ phiÕu quü</t>
  </si>
  <si>
    <t>ThÆng d­ vèn</t>
  </si>
  <si>
    <t xml:space="preserve">C¸c quü </t>
  </si>
  <si>
    <t xml:space="preserve">Lîi nhuËn ch­a ph©n phèi </t>
  </si>
  <si>
    <t>Nguån kinh phÝ</t>
  </si>
  <si>
    <t>Tæng nguån vèn</t>
  </si>
  <si>
    <t xml:space="preserve">C«ng ty cæ phÇn bao b× xi m¨ng Bót S¬n </t>
  </si>
  <si>
    <t>ChØ tiªu</t>
  </si>
  <si>
    <t xml:space="preserve">Kú b¸o c¸o </t>
  </si>
  <si>
    <t>Luü kÕ</t>
  </si>
  <si>
    <t>Doanh thu b¸n hµng vµ dÞch vô</t>
  </si>
  <si>
    <t xml:space="preserve">C¸c kkho¶n gi¶m trõ </t>
  </si>
  <si>
    <t>Doanh thu thuÇn vÒ b¸n hµng vµ dÞch vô</t>
  </si>
  <si>
    <t>Gi¸ vèn hµng b¸n</t>
  </si>
  <si>
    <t xml:space="preserve">Lîi nhuËn gép vÒ b¸n hµng vµ dÞch vô </t>
  </si>
  <si>
    <t xml:space="preserve">Doanh thu tõ ho¹t ®éng ®Çu t­ tµi chÝnh </t>
  </si>
  <si>
    <t xml:space="preserve">Chi phÝ tõ ho¹t ®éng ®Çu t­ tµi chÝnh </t>
  </si>
  <si>
    <t xml:space="preserve">Chi phÝ b¸n hµng </t>
  </si>
  <si>
    <t>Chi phÝ qu¶n lý doanh nghiÖp</t>
  </si>
  <si>
    <t xml:space="preserve">Doanh thu kh¸c </t>
  </si>
  <si>
    <t xml:space="preserve">Chi phÝ kh¸c </t>
  </si>
  <si>
    <t xml:space="preserve">Lîi nhuËn kh¸c 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</si>
  <si>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</si>
  <si>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</si>
  <si>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</si>
  <si>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</si>
  <si>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</si>
  <si>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TT</t>
  </si>
  <si>
    <t xml:space="preserve"> +</t>
  </si>
  <si>
    <t xml:space="preserve">S¶n l­îng SX                            </t>
  </si>
  <si>
    <t xml:space="preserve">S¶n l­îng tiªu thô                    </t>
  </si>
  <si>
    <t>§.vÞ tÝnh</t>
  </si>
  <si>
    <t>TriÖu c¸i</t>
  </si>
  <si>
    <r>
      <t xml:space="preserve">  </t>
    </r>
    <r>
      <rPr>
        <b/>
        <i/>
        <u val="single"/>
        <sz val="12"/>
        <rFont val=".VnTime"/>
        <family val="2"/>
      </rPr>
      <t>Nguyªn nh©n chñ yÕu</t>
    </r>
    <r>
      <rPr>
        <u val="single"/>
        <sz val="12"/>
        <rFont val=".VnTime"/>
        <family val="2"/>
      </rPr>
      <t xml:space="preserve"> :</t>
    </r>
  </si>
  <si>
    <t xml:space="preserve"> ( % )</t>
  </si>
  <si>
    <t xml:space="preserve"> Q1.06 So Q1.05 </t>
  </si>
  <si>
    <t xml:space="preserve">II- kÕt qu¶ s¶n xuÊt kinh doanh </t>
  </si>
  <si>
    <t>Gi¸m ®èc</t>
  </si>
  <si>
    <t>( Ký , hä tªn , ®ãng dÊu )</t>
  </si>
  <si>
    <t>Km2, ®­êng V¨n Cao , thµnh phè Nam §Þnh</t>
  </si>
  <si>
    <t xml:space="preserve"> Q1/2006</t>
  </si>
  <si>
    <t xml:space="preserve"> Q1/2007 </t>
  </si>
  <si>
    <t>Ngµy 10 th¸ng 4 n¨m 2007</t>
  </si>
  <si>
    <t>( QuÝ 1 n¨m 2007 )</t>
  </si>
  <si>
    <t xml:space="preserve">TiÒn </t>
  </si>
  <si>
    <t xml:space="preserve"> (*)ChØ tiªu : LN tr­íc thuÕ Q1/2007 (1,684 tû ® ) cao so víi cïng kú n¨m tr­íc Q1/2006 ( 0,633 tû ®)</t>
  </si>
  <si>
    <t>S¶n l­îng s¶n xuÊt vµ tiªu thô cao</t>
  </si>
  <si>
    <t>§¹t 266%</t>
  </si>
  <si>
    <t>C¬ kÊu c¸c lo¹i s¶n phÈm thay ®æi ( s¶n l­îng s¶n phÈm cã lîi nhuËn ­u thÕ t¨ng vµ ng­îc l¹i 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</si>
</sst>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"/>
    <numFmt numFmtId="172" formatCode="#,##0.000"/>
  </numFmts>
  <fonts count="21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color indexed="8"/>
      <name val=".VnTime"/>
      <family val="2"/>
    </font>
    <font>
      <b/>
      <i/>
      <u val="single"/>
      <sz val="12"/>
      <name val=".VnTime"/>
      <family val="2"/>
    </font>
    <font>
      <b/>
      <u val="single"/>
      <sz val="11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b/>
      <u val="single"/>
      <sz val="10"/>
      <name val=".VnTime"/>
      <family val="2"/>
    </font>
    <font>
      <b/>
      <sz val="10"/>
      <name val=".VnTimeH"/>
      <family val="2"/>
    </font>
    <font>
      <b/>
      <u val="single"/>
      <sz val="12"/>
      <name val=".VnTime"/>
      <family val="2"/>
    </font>
    <font>
      <u val="single"/>
      <sz val="12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color indexed="10"/>
      <name val=".VnTime"/>
      <family val="2"/>
    </font>
    <font>
      <sz val="11"/>
      <color indexed="8"/>
      <name val=".VnTime"/>
      <family val="2"/>
    </font>
    <font>
      <sz val="12"/>
      <color indexed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36">
      <selection activeCell="A52" sqref="A52"/>
    </sheetView>
  </sheetViews>
  <sheetFormatPr defaultColWidth="8.796875" defaultRowHeight="15"/>
  <cols>
    <col min="1" max="1" width="6" style="0" customWidth="1"/>
    <col min="2" max="2" width="39.19921875" style="0" customWidth="1"/>
    <col min="3" max="3" width="17.19921875" style="0" customWidth="1"/>
    <col min="4" max="4" width="15.8984375" style="0" customWidth="1"/>
  </cols>
  <sheetData>
    <row r="1" spans="1:4" ht="23.25" customHeight="1">
      <c r="A1" s="51" t="s">
        <v>44</v>
      </c>
      <c r="B1" s="51"/>
      <c r="D1" s="2" t="s">
        <v>1</v>
      </c>
    </row>
    <row r="2" spans="1:4" ht="23.25" customHeight="1">
      <c r="A2" s="2" t="s">
        <v>77</v>
      </c>
      <c r="B2" s="2"/>
      <c r="D2" s="2"/>
    </row>
    <row r="3" spans="1:4" ht="40.5" customHeight="1">
      <c r="A3" s="63" t="s">
        <v>0</v>
      </c>
      <c r="B3" s="63"/>
      <c r="C3" s="63"/>
      <c r="D3" s="63"/>
    </row>
    <row r="4" spans="1:4" ht="18.75" customHeight="1">
      <c r="A4" s="64" t="s">
        <v>81</v>
      </c>
      <c r="B4" s="64"/>
      <c r="C4" s="64"/>
      <c r="D4" s="64"/>
    </row>
    <row r="5" ht="9" customHeight="1"/>
    <row r="6" spans="1:4" ht="27.75" customHeight="1">
      <c r="A6" s="65" t="s">
        <v>2</v>
      </c>
      <c r="B6" s="65"/>
      <c r="C6" s="65"/>
      <c r="D6" s="65"/>
    </row>
    <row r="8" spans="1:4" ht="15.75">
      <c r="A8" s="5" t="s">
        <v>3</v>
      </c>
      <c r="B8" s="5" t="s">
        <v>4</v>
      </c>
      <c r="C8" s="5" t="s">
        <v>5</v>
      </c>
      <c r="D8" s="5" t="s">
        <v>6</v>
      </c>
    </row>
    <row r="9" spans="1:4" ht="21" customHeight="1">
      <c r="A9" s="7" t="s">
        <v>7</v>
      </c>
      <c r="B9" s="6" t="s">
        <v>8</v>
      </c>
      <c r="C9" s="6">
        <f>SUM(C10:C14)</f>
        <v>35695800286</v>
      </c>
      <c r="D9" s="6">
        <f>SUM(D10:D14)</f>
        <v>34934924089</v>
      </c>
    </row>
    <row r="10" spans="1:4" ht="15">
      <c r="A10" s="8">
        <v>1</v>
      </c>
      <c r="B10" s="3" t="s">
        <v>82</v>
      </c>
      <c r="C10" s="3">
        <v>8595819591</v>
      </c>
      <c r="D10" s="3">
        <v>1754521830</v>
      </c>
    </row>
    <row r="11" spans="1:4" ht="18" customHeight="1">
      <c r="A11" s="8">
        <v>2</v>
      </c>
      <c r="B11" s="3" t="s">
        <v>14</v>
      </c>
      <c r="C11" s="3"/>
      <c r="D11" s="3"/>
    </row>
    <row r="12" spans="1:4" ht="18" customHeight="1">
      <c r="A12" s="8">
        <v>3</v>
      </c>
      <c r="B12" s="3" t="s">
        <v>15</v>
      </c>
      <c r="C12" s="3">
        <f>8595683301</f>
        <v>8595683301</v>
      </c>
      <c r="D12" s="3">
        <v>16071484283</v>
      </c>
    </row>
    <row r="13" spans="1:4" ht="18" customHeight="1">
      <c r="A13" s="8">
        <v>4</v>
      </c>
      <c r="B13" s="3" t="s">
        <v>16</v>
      </c>
      <c r="C13" s="3">
        <v>18430297394</v>
      </c>
      <c r="D13" s="3">
        <v>17013258976</v>
      </c>
    </row>
    <row r="14" spans="1:4" ht="18" customHeight="1">
      <c r="A14" s="8">
        <v>5</v>
      </c>
      <c r="B14" s="3" t="s">
        <v>17</v>
      </c>
      <c r="C14" s="3">
        <v>74000000</v>
      </c>
      <c r="D14" s="3">
        <v>95659000</v>
      </c>
    </row>
    <row r="15" spans="1:4" ht="18" customHeight="1">
      <c r="A15" s="11" t="s">
        <v>9</v>
      </c>
      <c r="B15" s="11" t="s">
        <v>18</v>
      </c>
      <c r="C15" s="12">
        <f>C16+C21+C22+C23+C24</f>
        <v>22561512400</v>
      </c>
      <c r="D15" s="12">
        <f>D16+D21+D22+D23+D24</f>
        <v>21561473268</v>
      </c>
    </row>
    <row r="16" spans="1:4" ht="18" customHeight="1">
      <c r="A16" s="8">
        <v>1</v>
      </c>
      <c r="B16" s="3" t="s">
        <v>19</v>
      </c>
      <c r="C16" s="3">
        <f>SUM(C17:C20)</f>
        <v>22399818344</v>
      </c>
      <c r="D16" s="3">
        <f>SUM(D17:D20)</f>
        <v>21433663612</v>
      </c>
    </row>
    <row r="17" spans="1:4" ht="18" customHeight="1">
      <c r="A17" s="13" t="s">
        <v>20</v>
      </c>
      <c r="B17" s="14" t="s">
        <v>21</v>
      </c>
      <c r="C17" s="14">
        <v>60579804093</v>
      </c>
      <c r="D17" s="14">
        <v>60579804093</v>
      </c>
    </row>
    <row r="18" spans="1:4" ht="18" customHeight="1">
      <c r="A18" s="13" t="s">
        <v>20</v>
      </c>
      <c r="B18" s="14" t="s">
        <v>22</v>
      </c>
      <c r="C18" s="14">
        <v>-38184766995</v>
      </c>
      <c r="D18" s="14">
        <v>-39149726415</v>
      </c>
    </row>
    <row r="19" spans="1:4" ht="18" customHeight="1">
      <c r="A19" s="13" t="s">
        <v>20</v>
      </c>
      <c r="B19" s="14" t="s">
        <v>23</v>
      </c>
      <c r="C19" s="14">
        <v>22500000</v>
      </c>
      <c r="D19" s="14">
        <v>22500000</v>
      </c>
    </row>
    <row r="20" spans="1:4" ht="18" customHeight="1">
      <c r="A20" s="13" t="s">
        <v>20</v>
      </c>
      <c r="B20" s="14" t="s">
        <v>24</v>
      </c>
      <c r="C20" s="14">
        <v>-17718754</v>
      </c>
      <c r="D20" s="14">
        <v>-18914066</v>
      </c>
    </row>
    <row r="21" spans="1:4" ht="18" customHeight="1">
      <c r="A21" s="8">
        <v>2</v>
      </c>
      <c r="B21" s="15" t="s">
        <v>25</v>
      </c>
      <c r="C21" s="14"/>
      <c r="D21" s="14"/>
    </row>
    <row r="22" spans="1:4" ht="18" customHeight="1">
      <c r="A22" s="8">
        <v>3</v>
      </c>
      <c r="B22" s="3" t="s">
        <v>26</v>
      </c>
      <c r="C22" s="3"/>
      <c r="D22" s="3"/>
    </row>
    <row r="23" spans="1:4" ht="18" customHeight="1">
      <c r="A23" s="8">
        <v>4</v>
      </c>
      <c r="B23" s="3" t="s">
        <v>27</v>
      </c>
      <c r="C23" s="3"/>
      <c r="D23" s="3"/>
    </row>
    <row r="24" spans="1:4" ht="18" customHeight="1">
      <c r="A24" s="8">
        <v>5</v>
      </c>
      <c r="B24" s="3" t="s">
        <v>28</v>
      </c>
      <c r="C24" s="3">
        <v>161694056</v>
      </c>
      <c r="D24" s="3">
        <v>127809656</v>
      </c>
    </row>
    <row r="25" spans="1:4" ht="18" customHeight="1">
      <c r="A25" s="9">
        <v>6</v>
      </c>
      <c r="B25" s="10" t="s">
        <v>29</v>
      </c>
      <c r="C25" s="10"/>
      <c r="D25" s="10"/>
    </row>
    <row r="26" spans="1:4" ht="18" customHeight="1">
      <c r="A26" s="5" t="s">
        <v>10</v>
      </c>
      <c r="B26" s="20" t="s">
        <v>30</v>
      </c>
      <c r="C26" s="21">
        <f>C9+C15</f>
        <v>58257312686</v>
      </c>
      <c r="D26" s="23">
        <f>D9+D15</f>
        <v>56496397357</v>
      </c>
    </row>
    <row r="27" spans="1:4" ht="18" customHeight="1">
      <c r="A27" s="7" t="s">
        <v>11</v>
      </c>
      <c r="B27" s="7" t="s">
        <v>31</v>
      </c>
      <c r="C27" s="6">
        <f>SUM(C28:C30)</f>
        <v>22224341910</v>
      </c>
      <c r="D27" s="6">
        <f>SUM(D28:D30)</f>
        <v>18779054202</v>
      </c>
    </row>
    <row r="28" spans="1:4" ht="18" customHeight="1">
      <c r="A28" s="8">
        <v>1</v>
      </c>
      <c r="B28" s="3" t="s">
        <v>32</v>
      </c>
      <c r="C28" s="3">
        <v>22202767870</v>
      </c>
      <c r="D28" s="3">
        <v>18762146662</v>
      </c>
    </row>
    <row r="29" spans="1:4" ht="18" customHeight="1">
      <c r="A29" s="8">
        <v>2</v>
      </c>
      <c r="B29" s="3" t="s">
        <v>33</v>
      </c>
      <c r="C29" s="3">
        <v>21574040</v>
      </c>
      <c r="D29" s="3">
        <v>16907540</v>
      </c>
    </row>
    <row r="30" spans="1:4" ht="18" customHeight="1">
      <c r="A30" s="8">
        <v>3</v>
      </c>
      <c r="B30" s="3" t="s">
        <v>34</v>
      </c>
      <c r="C30" s="3"/>
      <c r="D30" s="3"/>
    </row>
    <row r="31" spans="1:5" ht="18" customHeight="1">
      <c r="A31" s="11" t="s">
        <v>12</v>
      </c>
      <c r="B31" s="11" t="s">
        <v>35</v>
      </c>
      <c r="C31" s="22">
        <f>C32+C38</f>
        <v>36032970767</v>
      </c>
      <c r="D31" s="22">
        <f>D32+D38</f>
        <v>37717343155</v>
      </c>
      <c r="E31" s="2"/>
    </row>
    <row r="32" spans="1:4" ht="18" customHeight="1">
      <c r="A32" s="9">
        <v>1</v>
      </c>
      <c r="B32" s="10" t="s">
        <v>36</v>
      </c>
      <c r="C32" s="10">
        <f>SUM(C33:C37)</f>
        <v>36032970767</v>
      </c>
      <c r="D32" s="10">
        <f>SUM(D33:D37)</f>
        <v>37717343155</v>
      </c>
    </row>
    <row r="33" spans="1:4" ht="18" customHeight="1">
      <c r="A33" s="13" t="s">
        <v>20</v>
      </c>
      <c r="B33" s="3" t="s">
        <v>37</v>
      </c>
      <c r="C33" s="3">
        <v>30977981172</v>
      </c>
      <c r="D33" s="3">
        <v>30977981172</v>
      </c>
    </row>
    <row r="34" spans="1:4" ht="18" customHeight="1">
      <c r="A34" s="13" t="s">
        <v>20</v>
      </c>
      <c r="B34" s="3" t="s">
        <v>38</v>
      </c>
      <c r="C34" s="3"/>
      <c r="D34" s="3"/>
    </row>
    <row r="35" spans="1:4" ht="18" customHeight="1">
      <c r="A35" s="13" t="s">
        <v>20</v>
      </c>
      <c r="B35" s="3" t="s">
        <v>39</v>
      </c>
      <c r="C35" s="3"/>
      <c r="D35" s="3"/>
    </row>
    <row r="36" spans="1:4" ht="18" customHeight="1">
      <c r="A36" s="13" t="s">
        <v>20</v>
      </c>
      <c r="B36" s="3" t="s">
        <v>40</v>
      </c>
      <c r="C36" s="3">
        <v>3592164877</v>
      </c>
      <c r="D36" s="3">
        <v>3592164877</v>
      </c>
    </row>
    <row r="37" spans="1:4" ht="18" customHeight="1">
      <c r="A37" s="13" t="s">
        <v>20</v>
      </c>
      <c r="B37" s="3" t="s">
        <v>41</v>
      </c>
      <c r="C37" s="3">
        <v>1462824718</v>
      </c>
      <c r="D37" s="3">
        <f>C37+1684372388</f>
        <v>3147197106</v>
      </c>
    </row>
    <row r="38" spans="1:4" ht="18" customHeight="1">
      <c r="A38" s="8">
        <v>2</v>
      </c>
      <c r="B38" s="3" t="s">
        <v>42</v>
      </c>
      <c r="C38" s="3"/>
      <c r="D38" s="3"/>
    </row>
    <row r="39" spans="1:4" ht="18" customHeight="1">
      <c r="A39" s="18" t="s">
        <v>13</v>
      </c>
      <c r="B39" s="16" t="s">
        <v>43</v>
      </c>
      <c r="C39" s="17">
        <f>C27+C31</f>
        <v>58257312677</v>
      </c>
      <c r="D39" s="17">
        <f>D27+D31</f>
        <v>56496397357</v>
      </c>
    </row>
    <row r="40" ht="18" customHeight="1">
      <c r="D40" s="19"/>
    </row>
    <row r="41" ht="18" customHeight="1"/>
    <row r="42" ht="18" customHeight="1"/>
  </sheetData>
  <mergeCells count="3">
    <mergeCell ref="A3:D3"/>
    <mergeCell ref="A4:D4"/>
    <mergeCell ref="A6:D6"/>
  </mergeCells>
  <printOptions/>
  <pageMargins left="1.2" right="0.75" top="0.54" bottom="0.62" header="0.41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B32" sqref="B32"/>
    </sheetView>
  </sheetViews>
  <sheetFormatPr defaultColWidth="8.796875" defaultRowHeight="15"/>
  <cols>
    <col min="1" max="1" width="3.3984375" style="0" customWidth="1"/>
    <col min="2" max="2" width="36" style="0" customWidth="1"/>
    <col min="3" max="3" width="9.5" style="0" customWidth="1"/>
    <col min="5" max="5" width="12.19921875" style="0" customWidth="1"/>
    <col min="6" max="6" width="12.3984375" style="0" customWidth="1"/>
    <col min="7" max="7" width="11.8984375" style="0" customWidth="1"/>
    <col min="8" max="9" width="12.3984375" style="0" bestFit="1" customWidth="1"/>
  </cols>
  <sheetData>
    <row r="1" spans="1:6" ht="29.25" customHeight="1">
      <c r="A1" s="66" t="s">
        <v>74</v>
      </c>
      <c r="B1" s="66"/>
      <c r="C1" s="66"/>
      <c r="D1" s="66"/>
      <c r="E1" s="66"/>
      <c r="F1" s="66"/>
    </row>
    <row r="2" spans="1:6" ht="21" customHeight="1">
      <c r="A2" s="63"/>
      <c r="B2" s="63"/>
      <c r="C2" s="63"/>
      <c r="D2" s="63"/>
      <c r="E2" s="63"/>
      <c r="F2" s="63"/>
    </row>
    <row r="4" spans="1:6" ht="19.5" customHeight="1">
      <c r="A4" s="30" t="s">
        <v>65</v>
      </c>
      <c r="B4" s="32" t="s">
        <v>45</v>
      </c>
      <c r="C4" s="34"/>
      <c r="D4" s="33"/>
      <c r="E4" s="31" t="s">
        <v>46</v>
      </c>
      <c r="F4" s="31" t="s">
        <v>47</v>
      </c>
    </row>
    <row r="5" spans="1:6" ht="28.5" customHeight="1">
      <c r="A5" s="27">
        <v>1</v>
      </c>
      <c r="B5" s="35" t="s">
        <v>48</v>
      </c>
      <c r="C5" s="36"/>
      <c r="D5" s="37"/>
      <c r="E5" s="38">
        <v>22643871880</v>
      </c>
      <c r="F5" s="38">
        <f>E5</f>
        <v>22643871880</v>
      </c>
    </row>
    <row r="6" spans="1:6" ht="19.5" customHeight="1">
      <c r="A6" s="3">
        <v>2</v>
      </c>
      <c r="B6" s="39" t="s">
        <v>49</v>
      </c>
      <c r="C6" s="40"/>
      <c r="D6" s="41"/>
      <c r="E6" s="42"/>
      <c r="F6" s="42"/>
    </row>
    <row r="7" spans="1:6" ht="19.5" customHeight="1">
      <c r="A7" s="3">
        <v>3</v>
      </c>
      <c r="B7" s="39" t="s">
        <v>50</v>
      </c>
      <c r="C7" s="40"/>
      <c r="D7" s="41"/>
      <c r="E7" s="42">
        <f>E5-E6</f>
        <v>22643871880</v>
      </c>
      <c r="F7" s="42">
        <f>F5-F6</f>
        <v>22643871880</v>
      </c>
    </row>
    <row r="8" spans="1:6" ht="19.5" customHeight="1">
      <c r="A8" s="3">
        <v>4</v>
      </c>
      <c r="B8" s="39" t="s">
        <v>51</v>
      </c>
      <c r="C8" s="40"/>
      <c r="D8" s="41"/>
      <c r="E8" s="42">
        <v>19979239755</v>
      </c>
      <c r="F8" s="42">
        <f>E8</f>
        <v>19979239755</v>
      </c>
    </row>
    <row r="9" spans="1:6" ht="19.5" customHeight="1">
      <c r="A9" s="3">
        <v>5</v>
      </c>
      <c r="B9" s="39" t="s">
        <v>52</v>
      </c>
      <c r="C9" s="40"/>
      <c r="D9" s="41"/>
      <c r="E9" s="42">
        <f>E7-E8</f>
        <v>2664632125</v>
      </c>
      <c r="F9" s="42">
        <f>F7-F8</f>
        <v>2664632125</v>
      </c>
    </row>
    <row r="10" spans="1:6" ht="19.5" customHeight="1">
      <c r="A10" s="3">
        <v>6</v>
      </c>
      <c r="B10" s="39" t="s">
        <v>53</v>
      </c>
      <c r="C10" s="40"/>
      <c r="D10" s="41"/>
      <c r="E10" s="42">
        <v>17392766</v>
      </c>
      <c r="F10" s="42">
        <f aca="true" t="shared" si="0" ref="F10:F15">E10</f>
        <v>17392766</v>
      </c>
    </row>
    <row r="11" spans="1:6" ht="19.5" customHeight="1">
      <c r="A11" s="3">
        <v>7</v>
      </c>
      <c r="B11" s="39" t="s">
        <v>54</v>
      </c>
      <c r="C11" s="40"/>
      <c r="D11" s="41"/>
      <c r="E11" s="42">
        <v>198598513</v>
      </c>
      <c r="F11" s="42">
        <f t="shared" si="0"/>
        <v>198598513</v>
      </c>
    </row>
    <row r="12" spans="1:6" ht="19.5" customHeight="1">
      <c r="A12" s="3">
        <v>8</v>
      </c>
      <c r="B12" s="39" t="s">
        <v>55</v>
      </c>
      <c r="C12" s="40"/>
      <c r="D12" s="41"/>
      <c r="E12" s="42">
        <v>294316513</v>
      </c>
      <c r="F12" s="42">
        <f t="shared" si="0"/>
        <v>294316513</v>
      </c>
    </row>
    <row r="13" spans="1:6" ht="19.5" customHeight="1">
      <c r="A13" s="3">
        <v>9</v>
      </c>
      <c r="B13" s="39" t="s">
        <v>56</v>
      </c>
      <c r="C13" s="40"/>
      <c r="D13" s="41"/>
      <c r="E13" s="42">
        <v>504737477</v>
      </c>
      <c r="F13" s="42">
        <f t="shared" si="0"/>
        <v>504737477</v>
      </c>
    </row>
    <row r="14" spans="1:6" ht="19.5" customHeight="1">
      <c r="A14" s="3">
        <v>10</v>
      </c>
      <c r="B14" s="39" t="s">
        <v>57</v>
      </c>
      <c r="C14" s="40"/>
      <c r="D14" s="41"/>
      <c r="E14" s="42"/>
      <c r="F14" s="42">
        <f t="shared" si="0"/>
        <v>0</v>
      </c>
    </row>
    <row r="15" spans="1:6" ht="19.5" customHeight="1">
      <c r="A15" s="3">
        <v>11</v>
      </c>
      <c r="B15" s="39" t="s">
        <v>58</v>
      </c>
      <c r="C15" s="40"/>
      <c r="D15" s="41"/>
      <c r="E15" s="42"/>
      <c r="F15" s="42">
        <f t="shared" si="0"/>
        <v>0</v>
      </c>
    </row>
    <row r="16" spans="1:6" ht="19.5" customHeight="1">
      <c r="A16" s="3">
        <v>12</v>
      </c>
      <c r="B16" s="39" t="s">
        <v>59</v>
      </c>
      <c r="C16" s="40"/>
      <c r="D16" s="41"/>
      <c r="E16" s="42">
        <f>E14-E15</f>
        <v>0</v>
      </c>
      <c r="F16" s="42">
        <f>F14-F15</f>
        <v>0</v>
      </c>
    </row>
    <row r="17" spans="1:6" ht="19.5" customHeight="1">
      <c r="A17" s="3">
        <v>13</v>
      </c>
      <c r="B17" s="39" t="s">
        <v>60</v>
      </c>
      <c r="C17" s="40"/>
      <c r="D17" s="41"/>
      <c r="E17" s="42">
        <f>E9+E10-E11-E12-E13+E16</f>
        <v>1684372388</v>
      </c>
      <c r="F17" s="42">
        <f>F9+F10-F11-F12-F13+F16</f>
        <v>1684372388</v>
      </c>
    </row>
    <row r="18" spans="1:6" ht="19.5" customHeight="1">
      <c r="A18" s="3">
        <v>14</v>
      </c>
      <c r="B18" s="39" t="s">
        <v>61</v>
      </c>
      <c r="C18" s="40"/>
      <c r="D18" s="41"/>
      <c r="E18" s="42">
        <f>E17*14%</f>
        <v>235812134.32000002</v>
      </c>
      <c r="F18" s="42">
        <f>F17*14%</f>
        <v>235812134.32000002</v>
      </c>
    </row>
    <row r="19" spans="1:6" ht="19.5" customHeight="1">
      <c r="A19" s="3">
        <v>15</v>
      </c>
      <c r="B19" s="39" t="s">
        <v>62</v>
      </c>
      <c r="C19" s="40"/>
      <c r="D19" s="41"/>
      <c r="E19" s="42">
        <f>E17-E18</f>
        <v>1448560253.68</v>
      </c>
      <c r="F19" s="42">
        <f>F17-F18</f>
        <v>1448560253.68</v>
      </c>
    </row>
    <row r="20" spans="1:6" ht="19.5" customHeight="1">
      <c r="A20" s="3">
        <v>16</v>
      </c>
      <c r="B20" s="39" t="s">
        <v>63</v>
      </c>
      <c r="C20" s="40"/>
      <c r="D20" s="41"/>
      <c r="E20" s="43">
        <f>E19/3000000</f>
        <v>482.85341789333336</v>
      </c>
      <c r="F20" s="43">
        <f>F19/3000000</f>
        <v>482.85341789333336</v>
      </c>
    </row>
    <row r="21" spans="1:6" ht="19.5" customHeight="1">
      <c r="A21" s="4">
        <v>17</v>
      </c>
      <c r="B21" s="44" t="s">
        <v>64</v>
      </c>
      <c r="C21" s="45"/>
      <c r="D21" s="46"/>
      <c r="E21" s="47">
        <f>(E19-E18)/3000000</f>
        <v>404.24937312000003</v>
      </c>
      <c r="F21" s="47">
        <f>(F19-F18)/3000000</f>
        <v>404.24937312000003</v>
      </c>
    </row>
    <row r="22" spans="5:8" ht="15">
      <c r="E22" s="1"/>
      <c r="F22" s="1"/>
      <c r="G22" s="1"/>
      <c r="H22" s="1"/>
    </row>
    <row r="23" spans="1:8" ht="15">
      <c r="A23" s="54" t="s">
        <v>83</v>
      </c>
      <c r="B23" s="55"/>
      <c r="C23" s="55"/>
      <c r="D23" s="55"/>
      <c r="E23" s="55"/>
      <c r="F23" s="55"/>
      <c r="G23" s="28"/>
      <c r="H23" s="28"/>
    </row>
    <row r="24" spans="1:6" ht="15">
      <c r="A24" s="56"/>
      <c r="B24" s="56" t="s">
        <v>85</v>
      </c>
      <c r="C24" s="56"/>
      <c r="D24" s="56"/>
      <c r="E24" s="56"/>
      <c r="F24" s="56"/>
    </row>
    <row r="25" spans="2:6" ht="23.25" customHeight="1">
      <c r="B25" s="50" t="s">
        <v>71</v>
      </c>
      <c r="C25" s="48" t="s">
        <v>69</v>
      </c>
      <c r="D25" s="25" t="s">
        <v>78</v>
      </c>
      <c r="E25" s="25" t="s">
        <v>79</v>
      </c>
      <c r="F25" s="29" t="s">
        <v>73</v>
      </c>
    </row>
    <row r="26" spans="1:6" ht="15">
      <c r="A26" s="57" t="s">
        <v>66</v>
      </c>
      <c r="B26" s="56" t="s">
        <v>84</v>
      </c>
      <c r="C26" s="56"/>
      <c r="D26" s="56"/>
      <c r="E26" s="56"/>
      <c r="F26" s="58" t="s">
        <v>72</v>
      </c>
    </row>
    <row r="27" spans="1:6" ht="15">
      <c r="A27" s="57" t="s">
        <v>20</v>
      </c>
      <c r="B27" s="56" t="s">
        <v>67</v>
      </c>
      <c r="C27" s="56" t="s">
        <v>70</v>
      </c>
      <c r="D27" s="59">
        <v>5.16</v>
      </c>
      <c r="E27" s="59">
        <v>5.726594</v>
      </c>
      <c r="F27" s="60">
        <f>E27/D27%</f>
        <v>110.980503875969</v>
      </c>
    </row>
    <row r="28" spans="1:6" ht="15">
      <c r="A28" s="57" t="s">
        <v>20</v>
      </c>
      <c r="B28" s="56" t="s">
        <v>68</v>
      </c>
      <c r="C28" s="56" t="s">
        <v>70</v>
      </c>
      <c r="D28" s="61">
        <v>4.986934</v>
      </c>
      <c r="E28" s="56">
        <v>6.64</v>
      </c>
      <c r="F28" s="60">
        <f>E28/D28%</f>
        <v>133.14794220256374</v>
      </c>
    </row>
    <row r="29" spans="1:6" ht="15">
      <c r="A29" s="57" t="s">
        <v>66</v>
      </c>
      <c r="B29" s="55" t="s">
        <v>86</v>
      </c>
      <c r="C29" s="55"/>
      <c r="D29" s="56"/>
      <c r="E29" s="62"/>
      <c r="F29" s="60"/>
    </row>
    <row r="30" spans="1:6" ht="15">
      <c r="A30" s="53"/>
      <c r="B30" s="52"/>
      <c r="F30" s="26"/>
    </row>
    <row r="31" spans="1:6" ht="15">
      <c r="A31" s="53"/>
      <c r="B31" s="52"/>
      <c r="D31" s="19"/>
      <c r="E31" s="19"/>
      <c r="F31" s="49"/>
    </row>
    <row r="32" ht="15">
      <c r="A32" s="24"/>
    </row>
    <row r="33" spans="1:5" ht="15">
      <c r="A33" s="24"/>
      <c r="E33" t="s">
        <v>80</v>
      </c>
    </row>
    <row r="34" spans="5:6" ht="16.5">
      <c r="E34" s="67" t="s">
        <v>75</v>
      </c>
      <c r="F34" s="67"/>
    </row>
    <row r="35" spans="5:6" ht="15">
      <c r="E35" s="68" t="s">
        <v>76</v>
      </c>
      <c r="F35" s="68"/>
    </row>
    <row r="36" ht="20.25" customHeight="1"/>
  </sheetData>
  <mergeCells count="4">
    <mergeCell ref="A1:F1"/>
    <mergeCell ref="A2:F2"/>
    <mergeCell ref="E34:F34"/>
    <mergeCell ref="E35:F35"/>
  </mergeCells>
  <printOptions/>
  <pageMargins left="0.83" right="0.65" top="0.56" bottom="0.66" header="0.39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Toan Computer</dc:creator>
  <cp:keywords/>
  <dc:description/>
  <cp:lastModifiedBy>hangnv</cp:lastModifiedBy>
  <cp:lastPrinted>2007-05-22T07:14:28Z</cp:lastPrinted>
  <dcterms:created xsi:type="dcterms:W3CDTF">2006-02-08T02:10:47Z</dcterms:created>
  <dcterms:modified xsi:type="dcterms:W3CDTF">2007-05-22T09:24:16Z</dcterms:modified>
  <cp:category/>
  <cp:version/>
  <cp:contentType/>
  <cp:contentStatus/>
</cp:coreProperties>
</file>